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37" firstSheet="8" activeTab="8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Četvrta izmena FP 2023. A" sheetId="78" r:id="rId9"/>
    <sheet name="Četvrta izmena FP 2023. S" sheetId="80" r:id="rId10"/>
    <sheet name="Sheet3" sheetId="37" r:id="rId11"/>
  </sheets>
  <calcPr calcId="145621"/>
</workbook>
</file>

<file path=xl/calcChain.xml><?xml version="1.0" encoding="utf-8"?>
<calcChain xmlns="http://schemas.openxmlformats.org/spreadsheetml/2006/main">
  <c r="H167" i="78" l="1"/>
  <c r="H81" i="78"/>
  <c r="C128" i="78"/>
  <c r="C126" i="78"/>
  <c r="C47" i="78"/>
  <c r="D135" i="78"/>
  <c r="D153" i="78"/>
  <c r="D147" i="78"/>
  <c r="D19" i="78"/>
  <c r="C27" i="78"/>
  <c r="D86" i="78" l="1"/>
  <c r="C110" i="78" l="1"/>
  <c r="J110" i="78" s="1"/>
  <c r="C10" i="78"/>
  <c r="J10" i="78" s="1"/>
  <c r="D93" i="78"/>
  <c r="D142" i="78"/>
  <c r="D144" i="78"/>
  <c r="D116" i="78"/>
  <c r="D79" i="78"/>
  <c r="J79" i="78" s="1"/>
  <c r="J128" i="78"/>
  <c r="J126" i="78"/>
  <c r="D74" i="78"/>
  <c r="D58" i="78"/>
  <c r="D59" i="78"/>
  <c r="J59" i="78" s="1"/>
  <c r="D60" i="78"/>
  <c r="J60" i="78" s="1"/>
  <c r="D75" i="78"/>
  <c r="J75" i="78" s="1"/>
  <c r="D53" i="78"/>
  <c r="J53" i="78" s="1"/>
  <c r="D40" i="78"/>
  <c r="J40" i="78" s="1"/>
  <c r="D37" i="78"/>
  <c r="J37" i="78" s="1"/>
  <c r="D35" i="78"/>
  <c r="C94" i="78"/>
  <c r="J94" i="78" s="1"/>
  <c r="C93" i="78"/>
  <c r="J93" i="78" s="1"/>
  <c r="C45" i="78"/>
  <c r="J45" i="78" s="1"/>
  <c r="C80" i="78"/>
  <c r="J80" i="78" s="1"/>
  <c r="C138" i="78"/>
  <c r="J138" i="78" s="1"/>
  <c r="C144" i="78"/>
  <c r="F81" i="78"/>
  <c r="J81" i="78" s="1"/>
  <c r="F19" i="78"/>
  <c r="F91" i="78"/>
  <c r="F78" i="78"/>
  <c r="J78" i="78" s="1"/>
  <c r="F12" i="78"/>
  <c r="F15" i="78" s="1"/>
  <c r="I171" i="78"/>
  <c r="H171" i="78"/>
  <c r="G171" i="78"/>
  <c r="E171" i="78"/>
  <c r="D171" i="78"/>
  <c r="C171" i="78"/>
  <c r="J170" i="78"/>
  <c r="J169" i="78"/>
  <c r="J168" i="78"/>
  <c r="J167" i="78"/>
  <c r="J166" i="78"/>
  <c r="J165" i="78"/>
  <c r="J164" i="78"/>
  <c r="J163" i="78"/>
  <c r="J162" i="78"/>
  <c r="J161" i="78"/>
  <c r="J160" i="78"/>
  <c r="J159" i="78"/>
  <c r="J158" i="78"/>
  <c r="F157" i="78"/>
  <c r="J157" i="78" s="1"/>
  <c r="J156" i="78"/>
  <c r="I155" i="78"/>
  <c r="J154" i="78"/>
  <c r="J153" i="78"/>
  <c r="J152" i="78"/>
  <c r="D151" i="78"/>
  <c r="D148" i="78" s="1"/>
  <c r="J150" i="78"/>
  <c r="J149" i="78"/>
  <c r="G148" i="78"/>
  <c r="C148" i="78"/>
  <c r="J147" i="78"/>
  <c r="J146" i="78"/>
  <c r="J145" i="78"/>
  <c r="J143" i="78"/>
  <c r="C142" i="78"/>
  <c r="J141" i="78"/>
  <c r="C140" i="78"/>
  <c r="J140" i="78" s="1"/>
  <c r="J139" i="78"/>
  <c r="C137" i="78"/>
  <c r="J137" i="78" s="1"/>
  <c r="C136" i="78"/>
  <c r="J136" i="78" s="1"/>
  <c r="C135" i="78"/>
  <c r="J135" i="78" s="1"/>
  <c r="J134" i="78"/>
  <c r="J133" i="78"/>
  <c r="J132" i="78"/>
  <c r="J131" i="78"/>
  <c r="D130" i="78"/>
  <c r="J130" i="78" s="1"/>
  <c r="J129" i="78"/>
  <c r="J127" i="78"/>
  <c r="C125" i="78"/>
  <c r="J125" i="78" s="1"/>
  <c r="G124" i="78"/>
  <c r="F124" i="78"/>
  <c r="E124" i="78"/>
  <c r="C123" i="78"/>
  <c r="J123" i="78" s="1"/>
  <c r="J122" i="78"/>
  <c r="C121" i="78"/>
  <c r="J121" i="78" s="1"/>
  <c r="J120" i="78"/>
  <c r="C119" i="78"/>
  <c r="J119" i="78" s="1"/>
  <c r="J118" i="78"/>
  <c r="J117" i="78"/>
  <c r="C116" i="78"/>
  <c r="C115" i="78"/>
  <c r="J115" i="78" s="1"/>
  <c r="J114" i="78"/>
  <c r="J113" i="78"/>
  <c r="J112" i="78"/>
  <c r="J111" i="78"/>
  <c r="C109" i="78"/>
  <c r="J109" i="78" s="1"/>
  <c r="C108" i="78"/>
  <c r="J108" i="78" s="1"/>
  <c r="J107" i="78"/>
  <c r="J106" i="78"/>
  <c r="J105" i="78"/>
  <c r="J104" i="78"/>
  <c r="J103" i="78"/>
  <c r="C102" i="78"/>
  <c r="J102" i="78" s="1"/>
  <c r="J101" i="78"/>
  <c r="J100" i="78"/>
  <c r="H99" i="78"/>
  <c r="E99" i="78"/>
  <c r="J98" i="78"/>
  <c r="J97" i="78"/>
  <c r="G96" i="78"/>
  <c r="C96" i="78"/>
  <c r="J95" i="78"/>
  <c r="H92" i="78"/>
  <c r="G92" i="78"/>
  <c r="E92" i="78"/>
  <c r="D92" i="78"/>
  <c r="D91" i="78"/>
  <c r="J90" i="78"/>
  <c r="J89" i="78"/>
  <c r="J88" i="78"/>
  <c r="D87" i="78"/>
  <c r="J87" i="78" s="1"/>
  <c r="J86" i="78"/>
  <c r="J85" i="78"/>
  <c r="J84" i="78"/>
  <c r="J83" i="78"/>
  <c r="J82" i="78"/>
  <c r="J77" i="78"/>
  <c r="D76" i="78"/>
  <c r="J76" i="78" s="1"/>
  <c r="C74" i="78"/>
  <c r="D73" i="78"/>
  <c r="J73" i="78" s="1"/>
  <c r="J72" i="78"/>
  <c r="C72" i="78"/>
  <c r="J71" i="78"/>
  <c r="J70" i="78"/>
  <c r="J69" i="78"/>
  <c r="J68" i="78"/>
  <c r="H67" i="78"/>
  <c r="E67" i="78"/>
  <c r="J66" i="78"/>
  <c r="D65" i="78"/>
  <c r="J64" i="78"/>
  <c r="J63" i="78"/>
  <c r="J62" i="78"/>
  <c r="J61" i="78"/>
  <c r="J58" i="78"/>
  <c r="C57" i="78"/>
  <c r="J56" i="78"/>
  <c r="J55" i="78"/>
  <c r="J54" i="78"/>
  <c r="J52" i="78"/>
  <c r="J51" i="78"/>
  <c r="C51" i="78"/>
  <c r="C50" i="78"/>
  <c r="J50" i="78" s="1"/>
  <c r="J49" i="78"/>
  <c r="C49" i="78"/>
  <c r="C48" i="78"/>
  <c r="J48" i="78" s="1"/>
  <c r="J47" i="78"/>
  <c r="J46" i="78"/>
  <c r="J44" i="78"/>
  <c r="J43" i="78"/>
  <c r="J42" i="78"/>
  <c r="J41" i="78"/>
  <c r="J39" i="78"/>
  <c r="J38" i="78"/>
  <c r="J36" i="78"/>
  <c r="J35" i="78"/>
  <c r="J34" i="78"/>
  <c r="D33" i="78"/>
  <c r="J33" i="78" s="1"/>
  <c r="G32" i="78"/>
  <c r="J31" i="78"/>
  <c r="J30" i="78"/>
  <c r="D29" i="78"/>
  <c r="C29" i="78"/>
  <c r="C28" i="78"/>
  <c r="J28" i="78" s="1"/>
  <c r="J27" i="78"/>
  <c r="C26" i="78"/>
  <c r="J26" i="78" s="1"/>
  <c r="D25" i="78"/>
  <c r="C25" i="78"/>
  <c r="C22" i="78" s="1"/>
  <c r="C7" i="78" s="1"/>
  <c r="J24" i="78"/>
  <c r="J23" i="78"/>
  <c r="H22" i="78"/>
  <c r="D22" i="78"/>
  <c r="J21" i="78"/>
  <c r="G20" i="78"/>
  <c r="C20" i="78"/>
  <c r="C19" i="78"/>
  <c r="I15" i="78"/>
  <c r="H15" i="78"/>
  <c r="G15" i="78"/>
  <c r="E15" i="78"/>
  <c r="D15" i="78"/>
  <c r="J14" i="78"/>
  <c r="J13" i="78"/>
  <c r="J11" i="78"/>
  <c r="J9" i="78"/>
  <c r="C8" i="78"/>
  <c r="J8" i="78" s="1"/>
  <c r="D147" i="75"/>
  <c r="D25" i="75"/>
  <c r="D19" i="75"/>
  <c r="F12" i="75"/>
  <c r="F19" i="75"/>
  <c r="E67" i="75"/>
  <c r="F67" i="75"/>
  <c r="F124" i="75"/>
  <c r="C27" i="75"/>
  <c r="C28" i="75"/>
  <c r="C142" i="75"/>
  <c r="C140" i="75"/>
  <c r="C74" i="75"/>
  <c r="C116" i="75"/>
  <c r="C109" i="75"/>
  <c r="C108" i="75"/>
  <c r="C96" i="75"/>
  <c r="C102" i="75"/>
  <c r="C32" i="78" l="1"/>
  <c r="H155" i="78"/>
  <c r="H172" i="78" s="1"/>
  <c r="J74" i="78"/>
  <c r="J116" i="78"/>
  <c r="J99" i="78" s="1"/>
  <c r="F155" i="75"/>
  <c r="J29" i="78"/>
  <c r="J20" i="78"/>
  <c r="E155" i="78"/>
  <c r="E172" i="78" s="1"/>
  <c r="I172" i="78"/>
  <c r="J25" i="78"/>
  <c r="J22" i="78" s="1"/>
  <c r="F171" i="78"/>
  <c r="G155" i="78"/>
  <c r="G172" i="78" s="1"/>
  <c r="J91" i="78"/>
  <c r="J171" i="78"/>
  <c r="D124" i="78"/>
  <c r="J142" i="78"/>
  <c r="J144" i="78"/>
  <c r="D99" i="78"/>
  <c r="D57" i="78"/>
  <c r="D67" i="78"/>
  <c r="C92" i="78"/>
  <c r="J32" i="78"/>
  <c r="C67" i="78"/>
  <c r="J19" i="78"/>
  <c r="F67" i="78"/>
  <c r="F155" i="78" s="1"/>
  <c r="J67" i="78"/>
  <c r="C15" i="78"/>
  <c r="J7" i="78"/>
  <c r="J96" i="78"/>
  <c r="J92" i="78" s="1"/>
  <c r="J12" i="78"/>
  <c r="D32" i="78"/>
  <c r="J65" i="78"/>
  <c r="J57" i="78" s="1"/>
  <c r="C99" i="78"/>
  <c r="J151" i="78"/>
  <c r="J148" i="78" s="1"/>
  <c r="C124" i="78"/>
  <c r="I171" i="75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J157" i="75"/>
  <c r="F157" i="75"/>
  <c r="F171" i="75" s="1"/>
  <c r="F172" i="75" s="1"/>
  <c r="J156" i="75"/>
  <c r="I155" i="75"/>
  <c r="I172" i="75" s="1"/>
  <c r="J154" i="75"/>
  <c r="J153" i="75"/>
  <c r="D153" i="75"/>
  <c r="J152" i="75"/>
  <c r="J151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/>
  <c r="J115" i="75"/>
  <c r="C115" i="75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D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C51" i="75"/>
  <c r="J51" i="75" s="1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J33" i="75"/>
  <c r="D33" i="75"/>
  <c r="G32" i="75"/>
  <c r="J31" i="75"/>
  <c r="J30" i="75"/>
  <c r="D29" i="75"/>
  <c r="C29" i="75"/>
  <c r="J28" i="75"/>
  <c r="J27" i="75"/>
  <c r="C26" i="75"/>
  <c r="J26" i="75" s="1"/>
  <c r="C25" i="75"/>
  <c r="J25" i="75" s="1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F172" i="78" l="1"/>
  <c r="J124" i="78"/>
  <c r="J155" i="78" s="1"/>
  <c r="J172" i="78" s="1"/>
  <c r="D155" i="78"/>
  <c r="D172" i="78" s="1"/>
  <c r="C155" i="78"/>
  <c r="C172" i="78" s="1"/>
  <c r="J15" i="78"/>
  <c r="D32" i="75"/>
  <c r="C22" i="75"/>
  <c r="C7" i="75" s="1"/>
  <c r="J7" i="75" s="1"/>
  <c r="J15" i="75" s="1"/>
  <c r="D124" i="75"/>
  <c r="J29" i="75"/>
  <c r="J65" i="75"/>
  <c r="J57" i="75" s="1"/>
  <c r="J72" i="75"/>
  <c r="J67" i="75" s="1"/>
  <c r="J92" i="75"/>
  <c r="J148" i="75"/>
  <c r="E155" i="75"/>
  <c r="E172" i="75" s="1"/>
  <c r="C99" i="75"/>
  <c r="H155" i="75"/>
  <c r="H172" i="75" s="1"/>
  <c r="C124" i="75"/>
  <c r="J32" i="75"/>
  <c r="J20" i="75"/>
  <c r="J171" i="75"/>
  <c r="J22" i="75"/>
  <c r="J124" i="75"/>
  <c r="J99" i="75"/>
  <c r="C32" i="75"/>
  <c r="C155" i="75" s="1"/>
  <c r="C172" i="75" s="1"/>
  <c r="D67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J140" i="73"/>
  <c r="C140" i="73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D65" i="73"/>
  <c r="D57" i="73" s="1"/>
  <c r="J64" i="73"/>
  <c r="J63" i="73"/>
  <c r="J62" i="73"/>
  <c r="J61" i="73"/>
  <c r="J60" i="73"/>
  <c r="J59" i="73"/>
  <c r="J58" i="73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D33" i="73"/>
  <c r="J33" i="73" s="1"/>
  <c r="G32" i="73"/>
  <c r="J31" i="73"/>
  <c r="J30" i="73"/>
  <c r="D29" i="73"/>
  <c r="C29" i="73"/>
  <c r="C28" i="73"/>
  <c r="J28" i="73" s="1"/>
  <c r="C27" i="73"/>
  <c r="J27" i="73" s="1"/>
  <c r="C26" i="73"/>
  <c r="J26" i="73" s="1"/>
  <c r="C25" i="73"/>
  <c r="J24" i="73"/>
  <c r="J23" i="73"/>
  <c r="H22" i="73"/>
  <c r="D22" i="73"/>
  <c r="J21" i="73"/>
  <c r="G20" i="73"/>
  <c r="C20" i="73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C8" i="73"/>
  <c r="J8" i="73" s="1"/>
  <c r="C128" i="71"/>
  <c r="D91" i="71"/>
  <c r="J65" i="73" l="1"/>
  <c r="J57" i="73" s="1"/>
  <c r="J20" i="73"/>
  <c r="C15" i="75"/>
  <c r="D155" i="75"/>
  <c r="D172" i="75" s="1"/>
  <c r="C22" i="73"/>
  <c r="C7" i="73" s="1"/>
  <c r="G155" i="75"/>
  <c r="G172" i="75" s="1"/>
  <c r="J155" i="75"/>
  <c r="J172" i="75" s="1"/>
  <c r="J29" i="73"/>
  <c r="C124" i="73"/>
  <c r="C32" i="73"/>
  <c r="G155" i="73"/>
  <c r="G172" i="73" s="1"/>
  <c r="J25" i="73"/>
  <c r="J48" i="73"/>
  <c r="H155" i="73"/>
  <c r="H172" i="73" s="1"/>
  <c r="J67" i="73"/>
  <c r="E155" i="73"/>
  <c r="E172" i="73" s="1"/>
  <c r="I172" i="73"/>
  <c r="D32" i="73"/>
  <c r="C67" i="73"/>
  <c r="J92" i="73"/>
  <c r="J22" i="73"/>
  <c r="J35" i="73"/>
  <c r="J99" i="73"/>
  <c r="J124" i="73"/>
  <c r="J148" i="73"/>
  <c r="C15" i="73"/>
  <c r="J7" i="73"/>
  <c r="J15" i="73" s="1"/>
  <c r="D67" i="73"/>
  <c r="C99" i="73"/>
  <c r="J170" i="73"/>
  <c r="J171" i="73" s="1"/>
  <c r="E155" i="71"/>
  <c r="E172" i="71" s="1"/>
  <c r="E99" i="7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I151" i="71"/>
  <c r="D151" i="71"/>
  <c r="I150" i="71"/>
  <c r="I149" i="71"/>
  <c r="D148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F173" i="69" l="1"/>
  <c r="H172" i="7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I57" i="71"/>
  <c r="I171" i="71"/>
  <c r="I67" i="71"/>
  <c r="I29" i="71"/>
  <c r="I22" i="71"/>
  <c r="I92" i="71"/>
  <c r="C32" i="71"/>
  <c r="D57" i="71"/>
  <c r="C99" i="71"/>
  <c r="I19" i="71"/>
  <c r="D29" i="71"/>
  <c r="C127" i="69"/>
  <c r="F172" i="71" l="1"/>
  <c r="C15" i="7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l="1"/>
  <c r="G13" i="69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G33" i="69" s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E16" i="69"/>
  <c r="D33" i="69"/>
  <c r="G69" i="69"/>
  <c r="G172" i="69"/>
  <c r="G9" i="69"/>
  <c r="D172" i="69"/>
  <c r="C156" i="69" l="1"/>
  <c r="C173" i="69" s="1"/>
  <c r="G7" i="69"/>
  <c r="G16" i="69" s="1"/>
  <c r="G68" i="69"/>
  <c r="G156" i="69" s="1"/>
  <c r="G173" i="69" s="1"/>
  <c r="D156" i="69"/>
  <c r="D173" i="69" s="1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4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<sst xmlns="http://schemas.openxmlformats.org/spreadsheetml/2006/main" count="2549" uniqueCount="219">
  <si>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</si>
  <si>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</si>
  <si>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</si>
  <si>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</si>
  <si>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</si>
  <si>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</si>
  <si>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</si>
  <si>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</si>
  <si>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</si>
  <si>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</si>
  <si>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</si>
  <si>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</si>
  <si>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</si>
  <si>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</si>
  <si>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</si>
  <si>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</si>
  <si>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</si>
  <si>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</si>
  <si>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</si>
  <si>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</si>
  <si>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</si>
  <si>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</si>
  <si>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</si>
  <si>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</si>
  <si>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</si>
  <si>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</si>
  <si>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</si>
  <si>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</si>
  <si>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</si>
  <si>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</si>
  <si>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</si>
  <si>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</si>
  <si>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</si>
  <si>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</si>
  <si>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</si>
  <si>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</si>
  <si>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</si>
  <si>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</si>
  <si>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</si>
  <si>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</si>
  <si>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</si>
  <si>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</si>
  <si>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</si>
  <si>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</si>
  <si>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</si>
  <si>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</si>
  <si>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</si>
  <si>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</si>
  <si>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</si>
  <si>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</si>
  <si>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</si>
  <si>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</si>
  <si>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</si>
  <si>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</si>
  <si>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</si>
  <si>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</si>
  <si>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</si>
  <si>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</si>
  <si>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</si>
  <si>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</si>
  <si>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</si>
  <si>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</si>
  <si>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</si>
  <si>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</si>
  <si>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</si>
  <si>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</si>
  <si>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</si>
  <si>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</si>
  <si>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</si>
  <si>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</si>
  <si>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</si>
  <si>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</si>
  <si>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</si>
  <si>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</si>
  <si>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</si>
  <si>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</si>
  <si>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</si>
  <si>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</si>
  <si>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</si>
  <si>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</si>
  <si>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</si>
  <si>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</si>
  <si>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</si>
  <si>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</si>
  <si>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</si>
  <si>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</si>
  <si>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</si>
  <si>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</si>
  <si>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</si>
  <si>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</si>
  <si>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</si>
  <si>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</si>
  <si>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</si>
  <si>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</si>
  <si>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</si>
  <si>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</si>
  <si>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</si>
  <si>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</si>
  <si>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</si>
  <si>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</si>
  <si>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</si>
  <si>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</si>
  <si>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</si>
  <si>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</si>
  <si>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</si>
  <si>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</si>
  <si>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</si>
  <si>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</si>
  <si>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</si>
  <si>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</si>
  <si>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</si>
  <si>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</si>
  <si>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</si>
  <si>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</si>
  <si>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</si>
  <si>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</si>
  <si>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</si>
  <si>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</si>
  <si>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</si>
  <si>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</si>
  <si>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</si>
  <si>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</si>
  <si>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</si>
  <si>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</si>
  <si>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</si>
  <si>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</si>
  <si>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</si>
  <si>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</si>
  <si>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</si>
  <si>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</si>
  <si>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</si>
  <si>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</si>
  <si>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</si>
  <si>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</si>
  <si>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</si>
  <si>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</si>
  <si>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</si>
  <si>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</si>
  <si>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</si>
  <si>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</si>
  <si>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</si>
  <si>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</si>
  <si>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</si>
  <si>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</si>
  <si>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</si>
  <si>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</si>
  <si>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</si>
  <si>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</si>
  <si>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</si>
  <si>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</si>
  <si>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</si>
  <si>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</si>
  <si>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</si>
  <si>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</si>
  <si>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</si>
  <si>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</si>
  <si>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</si>
  <si>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</si>
  <si>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</si>
  <si>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</si>
  <si>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</si>
  <si>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</si>
  <si>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</si>
  <si>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</si>
  <si>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</si>
  <si>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</si>
  <si>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</si>
  <si>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</si>
  <si>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</si>
  <si>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</si>
  <si>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</si>
  <si>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</si>
  <si>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</si>
  <si>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</si>
  <si>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</si>
  <si>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</si>
  <si>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</si>
  <si>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</si>
  <si>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</si>
  <si>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</si>
  <si>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</si>
  <si>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</si>
  <si>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</si>
  <si>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</si>
  <si>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</si>
  <si>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</si>
  <si>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</si>
  <si>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</si>
  <si>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</si>
  <si>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</si>
  <si>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</si>
  <si>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</si>
  <si>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</si>
  <si>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</si>
  <si>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</si>
  <si>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</si>
  <si>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</si>
  <si>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</si>
  <si>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</si>
  <si>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</si>
  <si>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</si>
  <si>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</si>
  <si>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</si>
  <si>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</si>
  <si>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</si>
  <si>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</si>
  <si>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</si>
  <si>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</si>
  <si>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</si>
  <si>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</si>
  <si>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</si>
  <si>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</si>
  <si>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</si>
  <si>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</si>
  <si>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</si>
  <si>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</si>
  <si>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</si>
  <si>
    <t>ЧЕТВРТА ИЗМЕНА ФИНАНСИЈСКОГ ПЛАНА ЗА 2023. ГОДИНУ</t>
  </si>
  <si>
    <t xml:space="preserve">Образложење: Уговором о преносу средстава за реализацију мере "On-line школа родитељства"за 2023. години закљученог са Градском управом за здравство Града Новог Сада у четвртој измени Финансијског плана Дома здравља "Нови Сад" Нови Сад  за 2023. годину увећава се извор 07 за реализацију програмских задатака у износу од 200.000,00 динара, као и одговарајући конто трошкова. На основу закључених уговора о реализацији пројеката из области пронаталитетне популационе политике, превенције дроге и ХИВ-а одобрених од стране Градске управе за здравство Града Новог Сада, увећани су конто 733+791 Приход од пројекатa за 4.764.085,00 динара, као и конта расхода према плану пројеката за 2023. годину, и то: 411+412 Бруто плате радника у износу од 2.826.485,00 динара, 423 419 Остале услуге штампања у износу од 182.050,00 динара, 423 449 Остале медијске услуге у износу од 25.000,00 динара и  423 911 Остале опште услуге у износу од 1.712.550,00 динара. Извршене су корекције средства у складу са стварним потребама у оквиру извора 01 и 04. На основу одобрења компаније НИС, у извору средстава 15, средства у износу од 40.000,00 динара се прераспоређују са конта 423 449 Остале медијске услуге на конто 512 511 Медицинска опрема за плаћање гинеколошке столице у целости.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</si>
</sst>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19" fillId="2" borderId="6" xfId="3" applyNumberFormat="1" applyFont="1" applyFill="1" applyBorder="1"/>
    <xf numFmtId="3" fontId="19" fillId="0" borderId="32" xfId="3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24" t="s">
        <v>0</v>
      </c>
      <c r="C2" s="124"/>
      <c r="D2" s="124"/>
      <c r="E2" s="124"/>
      <c r="F2" s="124"/>
      <c r="G2" s="124"/>
    </row>
    <row r="3" spans="2:11" x14ac:dyDescent="0.25">
      <c r="B3" s="125" t="s">
        <v>183</v>
      </c>
      <c r="C3" s="125"/>
      <c r="D3" s="125"/>
      <c r="E3" s="125"/>
      <c r="F3" s="125"/>
      <c r="G3" s="125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82.5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82.5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26" t="s">
        <v>187</v>
      </c>
      <c r="C174" s="126"/>
      <c r="D174" s="126"/>
      <c r="E174" s="126"/>
      <c r="F174" s="126"/>
      <c r="G174" s="126"/>
    </row>
    <row r="175" spans="1:11" ht="15" customHeight="1" x14ac:dyDescent="0.25">
      <c r="D175" s="127" t="s">
        <v>174</v>
      </c>
      <c r="E175" s="127"/>
      <c r="F175" s="127"/>
      <c r="G175" s="127"/>
    </row>
    <row r="176" spans="1:11" ht="1.5" hidden="1" customHeight="1" x14ac:dyDescent="0.25">
      <c r="D176" s="127" t="s">
        <v>175</v>
      </c>
      <c r="E176" s="127"/>
      <c r="F176" s="127"/>
      <c r="G176" s="127"/>
    </row>
    <row r="177" spans="3:7" hidden="1" x14ac:dyDescent="0.25">
      <c r="C177" s="55"/>
      <c r="D177" s="127"/>
      <c r="E177" s="127"/>
      <c r="F177" s="127"/>
      <c r="G177" s="127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45" zoomScale="120" zoomScaleNormal="120" workbookViewId="0">
      <selection activeCell="G6" sqref="G6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8" t="s">
        <v>0</v>
      </c>
      <c r="B2" s="128"/>
      <c r="C2" s="128"/>
    </row>
    <row r="3" spans="1:3" x14ac:dyDescent="0.25">
      <c r="A3" s="129" t="s">
        <v>217</v>
      </c>
      <c r="B3" s="129"/>
      <c r="C3" s="129"/>
    </row>
    <row r="4" spans="1:3" ht="15.75" thickBot="1" x14ac:dyDescent="0.3">
      <c r="A4" s="58"/>
      <c r="B4" s="5" t="s">
        <v>1</v>
      </c>
      <c r="C4" s="120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10250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3185930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104855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300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12767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34920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9550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216407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3085316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25748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100614</v>
      </c>
      <c r="C171" s="60"/>
    </row>
    <row r="172" spans="1:3" ht="16.5" thickBot="1" x14ac:dyDescent="0.3">
      <c r="A172" s="34" t="s">
        <v>145</v>
      </c>
      <c r="B172" s="35">
        <v>3185930</v>
      </c>
      <c r="C172" s="61"/>
    </row>
    <row r="173" spans="1:3" x14ac:dyDescent="0.25">
      <c r="B173" s="127" t="s">
        <v>174</v>
      </c>
      <c r="C173" s="127"/>
    </row>
    <row r="174" spans="1:3" x14ac:dyDescent="0.25">
      <c r="B174" s="127" t="s">
        <v>176</v>
      </c>
      <c r="C174" s="127"/>
    </row>
    <row r="175" spans="1:3" x14ac:dyDescent="0.25">
      <c r="B175" s="127"/>
      <c r="C175" s="12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8" t="s">
        <v>0</v>
      </c>
      <c r="B2" s="128"/>
      <c r="C2" s="128"/>
    </row>
    <row r="3" spans="1:3" x14ac:dyDescent="0.25">
      <c r="A3" s="129" t="s">
        <v>183</v>
      </c>
      <c r="B3" s="129"/>
      <c r="C3" s="129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27" t="s">
        <v>174</v>
      </c>
      <c r="C174" s="127"/>
    </row>
    <row r="175" spans="1:3" x14ac:dyDescent="0.25">
      <c r="B175" s="127" t="s">
        <v>176</v>
      </c>
      <c r="C175" s="127"/>
    </row>
    <row r="176" spans="1:3" x14ac:dyDescent="0.25">
      <c r="B176" s="127"/>
      <c r="C176" s="127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24" t="s">
        <v>0</v>
      </c>
      <c r="C2" s="124"/>
      <c r="D2" s="124"/>
      <c r="E2" s="124"/>
      <c r="F2" s="124"/>
      <c r="G2" s="124"/>
      <c r="H2" s="124"/>
      <c r="I2" s="124"/>
    </row>
    <row r="3" spans="2:13" x14ac:dyDescent="0.25">
      <c r="B3" s="125" t="s">
        <v>192</v>
      </c>
      <c r="C3" s="125"/>
      <c r="D3" s="125"/>
      <c r="E3" s="125"/>
      <c r="F3" s="125"/>
      <c r="G3" s="125"/>
      <c r="H3" s="125"/>
      <c r="I3" s="125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26" t="s">
        <v>202</v>
      </c>
      <c r="C173" s="126"/>
      <c r="D173" s="126"/>
      <c r="E173" s="126"/>
      <c r="F173" s="126"/>
      <c r="G173" s="126"/>
      <c r="H173" s="126"/>
      <c r="I173" s="126"/>
    </row>
    <row r="174" spans="1:13" ht="15" customHeight="1" x14ac:dyDescent="0.25">
      <c r="D174" s="127" t="s">
        <v>174</v>
      </c>
      <c r="E174" s="127"/>
      <c r="F174" s="127"/>
      <c r="G174" s="127"/>
      <c r="H174" s="127"/>
      <c r="I174" s="127"/>
    </row>
    <row r="175" spans="1:13" ht="1.5" hidden="1" customHeight="1" x14ac:dyDescent="0.25">
      <c r="D175" s="127" t="s">
        <v>175</v>
      </c>
      <c r="E175" s="127"/>
      <c r="F175" s="127"/>
      <c r="G175" s="127"/>
      <c r="H175" s="127"/>
      <c r="I175" s="127"/>
    </row>
    <row r="176" spans="1:13" hidden="1" x14ac:dyDescent="0.25">
      <c r="C176" s="55"/>
      <c r="D176" s="127"/>
      <c r="E176" s="127"/>
      <c r="F176" s="127"/>
      <c r="G176" s="127"/>
      <c r="H176" s="127"/>
      <c r="I176" s="127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8" t="s">
        <v>0</v>
      </c>
      <c r="B2" s="128"/>
      <c r="C2" s="128"/>
    </row>
    <row r="3" spans="1:3" x14ac:dyDescent="0.25">
      <c r="A3" s="129" t="s">
        <v>192</v>
      </c>
      <c r="B3" s="129"/>
      <c r="C3" s="129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27" t="s">
        <v>174</v>
      </c>
      <c r="C173" s="127"/>
    </row>
    <row r="174" spans="1:3" x14ac:dyDescent="0.25">
      <c r="B174" s="127" t="s">
        <v>176</v>
      </c>
      <c r="C174" s="127"/>
    </row>
    <row r="175" spans="1:3" x14ac:dyDescent="0.25">
      <c r="B175" s="127"/>
      <c r="C175" s="12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4" t="s">
        <v>0</v>
      </c>
      <c r="C2" s="124"/>
      <c r="D2" s="124"/>
      <c r="E2" s="124"/>
      <c r="F2" s="124"/>
      <c r="G2" s="124"/>
      <c r="H2" s="124"/>
      <c r="I2" s="124"/>
      <c r="J2" s="124"/>
    </row>
    <row r="3" spans="2:14" x14ac:dyDescent="0.25">
      <c r="B3" s="125" t="s">
        <v>203</v>
      </c>
      <c r="C3" s="125"/>
      <c r="D3" s="125"/>
      <c r="E3" s="125"/>
      <c r="F3" s="125"/>
      <c r="G3" s="125"/>
      <c r="H3" s="125"/>
      <c r="I3" s="125"/>
      <c r="J3" s="12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26" t="s">
        <v>211</v>
      </c>
      <c r="C173" s="126"/>
      <c r="D173" s="126"/>
      <c r="E173" s="126"/>
      <c r="F173" s="126"/>
      <c r="G173" s="126"/>
      <c r="H173" s="126"/>
      <c r="I173" s="126"/>
      <c r="J173" s="126"/>
    </row>
    <row r="174" spans="1:14" ht="15" customHeight="1" x14ac:dyDescent="0.25">
      <c r="D174" s="127" t="s">
        <v>174</v>
      </c>
      <c r="E174" s="127"/>
      <c r="F174" s="127"/>
      <c r="G174" s="127"/>
      <c r="H174" s="127"/>
      <c r="I174" s="127"/>
      <c r="J174" s="127"/>
    </row>
    <row r="175" spans="1:14" ht="1.5" hidden="1" customHeight="1" x14ac:dyDescent="0.25">
      <c r="D175" s="127" t="s">
        <v>175</v>
      </c>
      <c r="E175" s="127"/>
      <c r="F175" s="127"/>
      <c r="G175" s="127"/>
      <c r="H175" s="127"/>
      <c r="I175" s="127"/>
      <c r="J175" s="127"/>
    </row>
    <row r="176" spans="1:14" hidden="1" x14ac:dyDescent="0.25">
      <c r="C176" s="55"/>
      <c r="D176" s="127"/>
      <c r="E176" s="127"/>
      <c r="F176" s="127"/>
      <c r="G176" s="127"/>
      <c r="H176" s="127"/>
      <c r="I176" s="127"/>
      <c r="J176" s="127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8" t="s">
        <v>0</v>
      </c>
      <c r="B2" s="128"/>
      <c r="C2" s="128"/>
    </row>
    <row r="3" spans="1:3" x14ac:dyDescent="0.25">
      <c r="A3" s="129" t="s">
        <v>203</v>
      </c>
      <c r="B3" s="129"/>
      <c r="C3" s="129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27" t="s">
        <v>174</v>
      </c>
      <c r="C173" s="127"/>
    </row>
    <row r="174" spans="1:3" x14ac:dyDescent="0.25">
      <c r="B174" s="127" t="s">
        <v>176</v>
      </c>
      <c r="C174" s="127"/>
    </row>
    <row r="175" spans="1:3" x14ac:dyDescent="0.25">
      <c r="B175" s="127"/>
      <c r="C175" s="12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" zoomScale="120" zoomScaleNormal="120" workbookViewId="0">
      <selection activeCell="M12" sqref="M12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4" t="s">
        <v>0</v>
      </c>
      <c r="C2" s="124"/>
      <c r="D2" s="124"/>
      <c r="E2" s="124"/>
      <c r="F2" s="124"/>
      <c r="G2" s="124"/>
      <c r="H2" s="124"/>
      <c r="I2" s="124"/>
      <c r="J2" s="124"/>
    </row>
    <row r="3" spans="2:14" x14ac:dyDescent="0.25">
      <c r="B3" s="125" t="s">
        <v>212</v>
      </c>
      <c r="C3" s="125"/>
      <c r="D3" s="125"/>
      <c r="E3" s="125"/>
      <c r="F3" s="125"/>
      <c r="G3" s="125"/>
      <c r="H3" s="125"/>
      <c r="I3" s="125"/>
      <c r="J3" s="12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26" t="s">
        <v>216</v>
      </c>
      <c r="C173" s="126"/>
      <c r="D173" s="126"/>
      <c r="E173" s="126"/>
      <c r="F173" s="126"/>
      <c r="G173" s="126"/>
      <c r="H173" s="126"/>
      <c r="I173" s="126"/>
      <c r="J173" s="126"/>
    </row>
    <row r="174" spans="1:14" ht="15" customHeight="1" x14ac:dyDescent="0.25">
      <c r="D174" s="127" t="s">
        <v>174</v>
      </c>
      <c r="E174" s="127"/>
      <c r="F174" s="127"/>
      <c r="G174" s="127"/>
      <c r="H174" s="127"/>
      <c r="I174" s="127"/>
      <c r="J174" s="127"/>
    </row>
    <row r="175" spans="1:14" ht="1.5" hidden="1" customHeight="1" x14ac:dyDescent="0.25">
      <c r="D175" s="127" t="s">
        <v>175</v>
      </c>
      <c r="E175" s="127"/>
      <c r="F175" s="127"/>
      <c r="G175" s="127"/>
      <c r="H175" s="127"/>
      <c r="I175" s="127"/>
      <c r="J175" s="127"/>
    </row>
    <row r="176" spans="1:14" hidden="1" x14ac:dyDescent="0.25">
      <c r="C176" s="55"/>
      <c r="D176" s="127"/>
      <c r="E176" s="127"/>
      <c r="F176" s="127"/>
      <c r="G176" s="127"/>
      <c r="H176" s="127"/>
      <c r="I176" s="127"/>
      <c r="J176" s="127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8" t="s">
        <v>0</v>
      </c>
      <c r="B2" s="128"/>
      <c r="C2" s="128"/>
    </row>
    <row r="3" spans="1:3" x14ac:dyDescent="0.25">
      <c r="A3" s="129" t="s">
        <v>212</v>
      </c>
      <c r="B3" s="129"/>
      <c r="C3" s="129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27" t="s">
        <v>174</v>
      </c>
      <c r="C173" s="127"/>
    </row>
    <row r="174" spans="1:3" x14ac:dyDescent="0.25">
      <c r="B174" s="127" t="s">
        <v>176</v>
      </c>
      <c r="C174" s="127"/>
    </row>
    <row r="175" spans="1:3" x14ac:dyDescent="0.25">
      <c r="B175" s="127"/>
      <c r="C175" s="12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abSelected="1" topLeftCell="B166" zoomScale="120" zoomScaleNormal="120" workbookViewId="0">
      <selection activeCell="B173" sqref="B173:J173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4" t="s">
        <v>0</v>
      </c>
      <c r="C2" s="124"/>
      <c r="D2" s="124"/>
      <c r="E2" s="124"/>
      <c r="F2" s="124"/>
      <c r="G2" s="124"/>
      <c r="H2" s="124"/>
      <c r="I2" s="124"/>
      <c r="J2" s="124"/>
    </row>
    <row r="3" spans="2:14" x14ac:dyDescent="0.25">
      <c r="B3" s="125" t="s">
        <v>217</v>
      </c>
      <c r="C3" s="125"/>
      <c r="D3" s="125"/>
      <c r="E3" s="125"/>
      <c r="F3" s="125"/>
      <c r="G3" s="125"/>
      <c r="H3" s="125"/>
      <c r="I3" s="125"/>
      <c r="J3" s="12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</f>
        <v>5050</v>
      </c>
      <c r="D10" s="9">
        <v>5200</v>
      </c>
      <c r="E10" s="63"/>
      <c r="F10" s="63"/>
      <c r="G10" s="107"/>
      <c r="H10" s="63"/>
      <c r="I10" s="63"/>
      <c r="J10" s="2">
        <f t="shared" si="0"/>
        <v>10250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2995582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3185930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5405</v>
      </c>
      <c r="E32" s="79"/>
      <c r="F32" s="79"/>
      <c r="G32" s="79">
        <f t="shared" si="5"/>
        <v>0</v>
      </c>
      <c r="H32" s="79"/>
      <c r="I32" s="79"/>
      <c r="J32" s="79">
        <f>SUM(J33:J56)</f>
        <v>104855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112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103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</f>
        <v>300</v>
      </c>
      <c r="E53" s="9"/>
      <c r="F53" s="9"/>
      <c r="G53" s="9"/>
      <c r="H53" s="9"/>
      <c r="I53" s="9"/>
      <c r="J53" s="9">
        <f t="shared" si="6"/>
        <v>300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106">
        <f>150-50</f>
        <v>100</v>
      </c>
      <c r="E58" s="106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103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110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112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103">
        <f>150+50</f>
        <v>200</v>
      </c>
      <c r="E79" s="63"/>
      <c r="F79" s="107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</f>
        <v>150</v>
      </c>
      <c r="D80" s="9"/>
      <c r="E80" s="63"/>
      <c r="F80" s="107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f>125+25+60</f>
        <v>210</v>
      </c>
      <c r="G81" s="63"/>
      <c r="H81" s="107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12767</v>
      </c>
    </row>
    <row r="93" spans="2:10" x14ac:dyDescent="0.25">
      <c r="B93" s="6" t="s">
        <v>82</v>
      </c>
      <c r="C93" s="106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103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30250</v>
      </c>
      <c r="D99" s="45">
        <f t="shared" ref="D99:J99" si="14">SUM(D100:D123)</f>
        <v>4170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34920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112">
        <f>8000+1550</f>
        <v>9550</v>
      </c>
      <c r="D110" s="9"/>
      <c r="E110" s="9"/>
      <c r="F110" s="9"/>
      <c r="G110" s="9"/>
      <c r="H110" s="9"/>
      <c r="I110" s="9"/>
      <c r="J110" s="9">
        <f t="shared" si="15"/>
        <v>9550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</f>
        <v>600</v>
      </c>
      <c r="D116" s="103">
        <f>600+400+300</f>
        <v>1300</v>
      </c>
      <c r="E116" s="9"/>
      <c r="F116" s="9"/>
      <c r="G116" s="9"/>
      <c r="H116" s="9"/>
      <c r="I116" s="9"/>
      <c r="J116" s="9">
        <f t="shared" si="15"/>
        <v>1900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209781</v>
      </c>
      <c r="D124" s="45">
        <f t="shared" ref="D124:G124" si="16">SUM(D125:D145)</f>
        <v>5700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216407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110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110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103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121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103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112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2995582</v>
      </c>
      <c r="D155" s="30">
        <f>SUM(D19,D20,D21,D29,D32,D57,D67,D92,D99,D124,D146,D147,D148,D153,D154,D22)</f>
        <v>68500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3085316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1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1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1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1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1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1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1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122">
        <f>14708+40</f>
        <v>14748</v>
      </c>
      <c r="I167" s="75"/>
      <c r="J167" s="2">
        <f t="shared" si="21"/>
        <v>25748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1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1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1"/>
        <v>469</v>
      </c>
    </row>
    <row r="171" spans="1:14" ht="13.5" customHeight="1" thickBot="1" x14ac:dyDescent="0.3">
      <c r="B171" s="29" t="s">
        <v>144</v>
      </c>
      <c r="C171" s="30">
        <f t="shared" ref="C171:J171" si="22">SUM(C156:C170)</f>
        <v>0</v>
      </c>
      <c r="D171" s="30">
        <f>SUM(D156:D170)</f>
        <v>850</v>
      </c>
      <c r="E171" s="30">
        <f t="shared" ref="E171:F171" si="23">SUM(E156:E170)</f>
        <v>0</v>
      </c>
      <c r="F171" s="30">
        <f t="shared" si="23"/>
        <v>78500</v>
      </c>
      <c r="G171" s="30">
        <f>SUM(G156:G170)</f>
        <v>3719</v>
      </c>
      <c r="H171" s="30">
        <f t="shared" si="22"/>
        <v>14748</v>
      </c>
      <c r="I171" s="30">
        <f t="shared" si="22"/>
        <v>2797</v>
      </c>
      <c r="J171" s="30">
        <f t="shared" si="22"/>
        <v>100614</v>
      </c>
    </row>
    <row r="172" spans="1:14" ht="16.5" customHeight="1" thickBot="1" x14ac:dyDescent="0.3">
      <c r="B172" s="34" t="s">
        <v>145</v>
      </c>
      <c r="C172" s="35">
        <f t="shared" ref="C172:I172" si="24">C155+C171</f>
        <v>2995582</v>
      </c>
      <c r="D172" s="35">
        <f>D155+D171</f>
        <v>69350</v>
      </c>
      <c r="E172" s="35">
        <f>E155+E171</f>
        <v>2370</v>
      </c>
      <c r="F172" s="35">
        <f>F155+F171</f>
        <v>91837</v>
      </c>
      <c r="G172" s="35">
        <f t="shared" si="24"/>
        <v>9246</v>
      </c>
      <c r="H172" s="35">
        <f t="shared" si="24"/>
        <v>14748</v>
      </c>
      <c r="I172" s="35">
        <f t="shared" si="24"/>
        <v>2797</v>
      </c>
      <c r="J172" s="35">
        <f>J155+J171</f>
        <v>3185930</v>
      </c>
      <c r="N172" s="55"/>
    </row>
    <row r="173" spans="1:14" ht="187.5" customHeight="1" x14ac:dyDescent="0.25">
      <c r="A173" s="81"/>
      <c r="B173" s="126" t="s">
        <v>218</v>
      </c>
      <c r="C173" s="126"/>
      <c r="D173" s="126"/>
      <c r="E173" s="126"/>
      <c r="F173" s="126"/>
      <c r="G173" s="126"/>
      <c r="H173" s="126"/>
      <c r="I173" s="126"/>
      <c r="J173" s="126"/>
    </row>
    <row r="174" spans="1:14" ht="15" customHeight="1" x14ac:dyDescent="0.25">
      <c r="D174" s="127" t="s">
        <v>174</v>
      </c>
      <c r="E174" s="127"/>
      <c r="F174" s="127"/>
      <c r="G174" s="127"/>
      <c r="H174" s="127"/>
      <c r="I174" s="127"/>
      <c r="J174" s="127"/>
    </row>
    <row r="175" spans="1:14" ht="1.5" hidden="1" customHeight="1" x14ac:dyDescent="0.25">
      <c r="D175" s="127" t="s">
        <v>175</v>
      </c>
      <c r="E175" s="127"/>
      <c r="F175" s="127"/>
      <c r="G175" s="127"/>
      <c r="H175" s="127"/>
      <c r="I175" s="127"/>
      <c r="J175" s="127"/>
    </row>
    <row r="176" spans="1:14" hidden="1" x14ac:dyDescent="0.25">
      <c r="C176" s="55"/>
      <c r="D176" s="127"/>
      <c r="E176" s="127"/>
      <c r="F176" s="127"/>
      <c r="G176" s="127"/>
      <c r="H176" s="127"/>
      <c r="I176" s="127"/>
      <c r="J176" s="127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Četvrta izmena FP 2023. A</vt:lpstr>
      <vt:lpstr>Četvrta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2022-11-21T10:06:13Z</cp:lastPrinted>
  <dcterms:created xsi:type="dcterms:W3CDTF">2018-12-31T10:52:34Z</dcterms:created>
  <dcterms:modified xsi:type="dcterms:W3CDTF">2023-07-18T05:53:34Z</dcterms:modified>
</cp:coreProperties>
</file>